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lebmcwhorter/Documents/Syracuse/Teaching/Years/Spring 2019/Homework (Labs)/Excel Homework/Chapter 5 &amp; 6/"/>
    </mc:Choice>
  </mc:AlternateContent>
  <xr:revisionPtr revIDLastSave="0" documentId="10_ncr:100000_{A171E193-884C-C04C-B9EF-605C632FF6E3}" xr6:coauthVersionLast="31" xr6:coauthVersionMax="31" xr10:uidLastSave="{00000000-0000-0000-0000-000000000000}"/>
  <bookViews>
    <workbookView xWindow="1360" yWindow="460" windowWidth="26780" windowHeight="17040" xr2:uid="{3925F54C-0F68-9046-A9C8-1B0950BACCDE}"/>
  </bookViews>
  <sheets>
    <sheet name="FB Cost" sheetId="1" r:id="rId1"/>
  </sheets>
  <definedNames>
    <definedName name="_xlchart.v1.0" hidden="1">'FB Cost'!$A$9:$A$62</definedName>
    <definedName name="_xlchart.v1.1" hidden="1">'FB Cost'!$A$9:$A$62</definedName>
    <definedName name="_xlchart.v1.2" hidden="1">'FB Cost'!$A$8</definedName>
    <definedName name="_xlchart.v1.3" hidden="1">'FB Cost'!$A$9:$A$62</definedName>
    <definedName name="_xlchart.v1.4" hidden="1">'FB Cost'!$B$8</definedName>
    <definedName name="_xlchart.v1.5" hidden="1">'FB Cost'!$B$9:$B$62</definedName>
    <definedName name="_xlchart.v1.6" hidden="1">'FB Cost'!$A$9:$A$62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E42" i="1" l="1"/>
  <c r="F49" i="1"/>
  <c r="F48" i="1"/>
  <c r="F47" i="1"/>
  <c r="F46" i="1"/>
  <c r="F45" i="1"/>
  <c r="E29" i="1"/>
  <c r="F39" i="1"/>
  <c r="F37" i="1"/>
  <c r="F25" i="1"/>
  <c r="F38" i="1"/>
  <c r="F26" i="1"/>
  <c r="F24" i="1"/>
  <c r="F23" i="1"/>
  <c r="E15" i="1"/>
  <c r="E12" i="1"/>
  <c r="E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9" i="1"/>
</calcChain>
</file>

<file path=xl/sharedStrings.xml><?xml version="1.0" encoding="utf-8"?>
<sst xmlns="http://schemas.openxmlformats.org/spreadsheetml/2006/main" count="32" uniqueCount="29">
  <si>
    <t>Facebook™️ Cost</t>
  </si>
  <si>
    <t>Question: "How much would you pay per month for an ads-free version of Facebook™️?"</t>
  </si>
  <si>
    <t>Monthly Cost ($)</t>
  </si>
  <si>
    <t>*Based on data from https://www.recode.net/2018/4/11/17225328/facebook-ads-free-paid-service-mark-zuckerberg</t>
  </si>
  <si>
    <t>Yearly Cost ($)</t>
  </si>
  <si>
    <t>Number People Surveyed</t>
  </si>
  <si>
    <t>Average Monthly Cost</t>
  </si>
  <si>
    <t>97% Confidence Interval</t>
  </si>
  <si>
    <t>Lower Value:</t>
  </si>
  <si>
    <t>Upper Value:</t>
  </si>
  <si>
    <t>Average</t>
  </si>
  <si>
    <t>z*</t>
  </si>
  <si>
    <t>StDev</t>
  </si>
  <si>
    <t>n</t>
  </si>
  <si>
    <t>Hyp. Test</t>
  </si>
  <si>
    <t xml:space="preserve">Ho: </t>
  </si>
  <si>
    <t xml:space="preserve">Ha: </t>
  </si>
  <si>
    <t>z-statistic</t>
  </si>
  <si>
    <t>p-value</t>
  </si>
  <si>
    <t>𝛼</t>
  </si>
  <si>
    <t>µ =</t>
  </si>
  <si>
    <t>µ ≥</t>
  </si>
  <si>
    <t>Sample StDev Monthly Cost</t>
  </si>
  <si>
    <t>P(z ≤ __)</t>
  </si>
  <si>
    <t>Power</t>
  </si>
  <si>
    <t>Reject z-value</t>
  </si>
  <si>
    <t>Reject value</t>
  </si>
  <si>
    <t>True Mean</t>
  </si>
  <si>
    <t>St.Dev. for Website Costs (Given)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</si>
</sst>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Body)_x0000_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/>
    </xf>
    <xf numFmtId="0" fontId="3" fillId="2" borderId="0" xfId="0" applyFont="1" applyFill="1"/>
    <xf numFmtId="164" fontId="1" fillId="0" borderId="0" xfId="0" applyNumberFormat="1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10" xfId="0" applyFont="1" applyBorder="1"/>
    <xf numFmtId="0" fontId="1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txData>
          <cx:v>Monthly Costs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Monthly Costs</a:t>
          </a:r>
        </a:p>
      </cx:txPr>
    </cx:title>
    <cx:plotArea>
      <cx:plotAreaRegion>
        <cx:series layoutId="boxWhisker" uniqueId="{6F422E34-A148-004A-B496-432265B30B2F}"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768350</xdr:colOff>
      <xdr:row>18</xdr:row>
      <xdr:rowOff>209550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0753DB-CA6F-CA43-B8E6-531552EE5E5E}"/>
            </a:ext>
          </a:extLst>
        </xdr:cNvPr>
        <xdr:cNvSpPr txBox="1"/>
      </xdr:nvSpPr>
      <xdr:spPr>
        <a:xfrm>
          <a:off x="8299450" y="4527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0</xdr:colOff>
      <xdr:row>50</xdr:row>
      <xdr:rowOff>0</xdr:rowOff>
    </xdr:from>
    <xdr:to>
      <xdr:col>7</xdr:col>
      <xdr:colOff>0</xdr:colOff>
      <xdr:row>62</xdr:row>
      <xdr:rowOff>44450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1E7477F-7016-B54F-A167-7FC78916DCC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09900" y="12039600"/>
              <a:ext cx="4864100" cy="2940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F3C30-D2A3-104A-8A9C-40820B3EE413}">
  <sheetPr>
    <pageSetUpPr fitToPage="1"/>
  </sheetPr>
  <dimension ref="A1:I68"/>
  <sheetViews>
    <sheetView tabSelected="1" workbookViewId="0">
      <selection sqref="A1:I68"/>
    </sheetView>
  </sheetViews>
  <sheetFormatPr baseColWidth="10" defaultRowHeight="16"/>
  <cols>
    <col min="1" max="1" width="19.83203125" customWidth="1"/>
    <col min="2" max="2" width="19.6640625" customWidth="1"/>
    <col min="5" max="5" width="14.83203125" bestFit="1" customWidth="1"/>
    <col min="6" max="6" width="14" bestFit="1" customWidth="1"/>
    <col min="7" max="7" width="13.33203125" customWidth="1"/>
  </cols>
  <sheetData>
    <row r="1" spans="1:8" ht="26">
      <c r="A1" s="33" t="s">
        <v>0</v>
      </c>
      <c r="B1" s="33"/>
    </row>
    <row r="3" spans="1:8" ht="19">
      <c r="A3" s="3" t="s">
        <v>1</v>
      </c>
      <c r="B3" s="1"/>
      <c r="C3" s="1"/>
      <c r="D3" s="1"/>
      <c r="E3" s="1"/>
      <c r="F3" s="1"/>
      <c r="G3" s="1"/>
      <c r="H3" s="1"/>
    </row>
    <row r="5" spans="1:8" ht="19">
      <c r="A5" s="17" t="s">
        <v>28</v>
      </c>
      <c r="B5" s="19"/>
    </row>
    <row r="6" spans="1:8" ht="19">
      <c r="A6" s="21">
        <v>5.35</v>
      </c>
      <c r="B6" s="22"/>
    </row>
    <row r="8" spans="1:8" ht="19">
      <c r="A8" s="2" t="s">
        <v>2</v>
      </c>
      <c r="B8" s="2" t="s">
        <v>4</v>
      </c>
      <c r="E8" s="17" t="s">
        <v>5</v>
      </c>
      <c r="F8" s="18"/>
      <c r="G8" s="19"/>
    </row>
    <row r="9" spans="1:8" ht="19">
      <c r="A9" s="4">
        <v>6.5</v>
      </c>
      <c r="B9" s="4">
        <f>A9*12</f>
        <v>78</v>
      </c>
      <c r="C9" s="5"/>
      <c r="E9" s="14">
        <f>COUNTA(A9:A62)</f>
        <v>54</v>
      </c>
      <c r="F9" s="15"/>
      <c r="G9" s="16"/>
    </row>
    <row r="10" spans="1:8" ht="19">
      <c r="A10" s="4">
        <v>1.5</v>
      </c>
      <c r="B10" s="4">
        <f t="shared" ref="B10:B62" si="0">A10*12</f>
        <v>18</v>
      </c>
    </row>
    <row r="11" spans="1:8" ht="19">
      <c r="A11" s="4">
        <v>1.5</v>
      </c>
      <c r="B11" s="4">
        <f t="shared" si="0"/>
        <v>18</v>
      </c>
      <c r="E11" s="17" t="s">
        <v>6</v>
      </c>
      <c r="F11" s="18"/>
      <c r="G11" s="19"/>
    </row>
    <row r="12" spans="1:8" ht="19">
      <c r="A12" s="4">
        <v>1.25</v>
      </c>
      <c r="B12" s="4">
        <f t="shared" si="0"/>
        <v>15</v>
      </c>
      <c r="E12" s="23">
        <f>AVERAGE(A9:A62)</f>
        <v>7.4444444444444446</v>
      </c>
      <c r="F12" s="15"/>
      <c r="G12" s="16"/>
    </row>
    <row r="13" spans="1:8" ht="19">
      <c r="A13" s="4">
        <v>1</v>
      </c>
      <c r="B13" s="4">
        <f t="shared" si="0"/>
        <v>12</v>
      </c>
    </row>
    <row r="14" spans="1:8" ht="19">
      <c r="A14" s="4">
        <v>7.75</v>
      </c>
      <c r="B14" s="4">
        <f t="shared" si="0"/>
        <v>93</v>
      </c>
      <c r="E14" s="17" t="s">
        <v>22</v>
      </c>
      <c r="F14" s="18"/>
      <c r="G14" s="19"/>
    </row>
    <row r="15" spans="1:8" ht="19">
      <c r="A15" s="4">
        <v>3.5</v>
      </c>
      <c r="B15" s="4">
        <f t="shared" si="0"/>
        <v>42</v>
      </c>
      <c r="E15" s="23">
        <f>STDEV(A9:A62)</f>
        <v>5.8868711190518717</v>
      </c>
      <c r="F15" s="24"/>
      <c r="G15" s="25"/>
    </row>
    <row r="16" spans="1:8" ht="19">
      <c r="A16" s="4">
        <v>8</v>
      </c>
      <c r="B16" s="4">
        <f t="shared" si="0"/>
        <v>96</v>
      </c>
    </row>
    <row r="17" spans="1:7" ht="19">
      <c r="A17" s="4">
        <v>4</v>
      </c>
      <c r="B17" s="4">
        <f t="shared" si="0"/>
        <v>48</v>
      </c>
    </row>
    <row r="18" spans="1:7" ht="19">
      <c r="A18" s="4">
        <v>10</v>
      </c>
      <c r="B18" s="4">
        <f t="shared" si="0"/>
        <v>120</v>
      </c>
    </row>
    <row r="19" spans="1:7" ht="19">
      <c r="A19" s="4">
        <v>11</v>
      </c>
      <c r="B19" s="4">
        <f t="shared" si="0"/>
        <v>132</v>
      </c>
      <c r="E19" s="26" t="s">
        <v>7</v>
      </c>
      <c r="F19" s="27"/>
      <c r="G19" s="28"/>
    </row>
    <row r="20" spans="1:7" ht="19">
      <c r="A20" s="4">
        <v>1</v>
      </c>
      <c r="B20" s="4">
        <f t="shared" si="0"/>
        <v>12</v>
      </c>
      <c r="E20" s="7" t="s">
        <v>8</v>
      </c>
      <c r="F20" s="29">
        <f>F23-F24*F25/SQRT(F26)</f>
        <v>5.8645258029827048</v>
      </c>
      <c r="G20" s="30"/>
    </row>
    <row r="21" spans="1:7" ht="19">
      <c r="A21" s="4">
        <v>20</v>
      </c>
      <c r="B21" s="4">
        <f t="shared" si="0"/>
        <v>240</v>
      </c>
      <c r="E21" s="8" t="s">
        <v>9</v>
      </c>
      <c r="F21" s="24">
        <f>F23+F24*F25/SQRT(F26)</f>
        <v>9.0243630859061845</v>
      </c>
      <c r="G21" s="16"/>
    </row>
    <row r="22" spans="1:7" ht="19">
      <c r="A22" s="4">
        <v>25</v>
      </c>
      <c r="B22" s="4">
        <f t="shared" si="0"/>
        <v>300</v>
      </c>
    </row>
    <row r="23" spans="1:7" ht="19">
      <c r="A23" s="4">
        <v>13</v>
      </c>
      <c r="B23" s="4">
        <f t="shared" si="0"/>
        <v>156</v>
      </c>
      <c r="E23" s="9" t="s">
        <v>10</v>
      </c>
      <c r="F23" s="4">
        <f>E12</f>
        <v>7.4444444444444446</v>
      </c>
    </row>
    <row r="24" spans="1:7" ht="19">
      <c r="A24" s="4">
        <v>20</v>
      </c>
      <c r="B24" s="4">
        <f t="shared" si="0"/>
        <v>240</v>
      </c>
      <c r="E24" s="9" t="s">
        <v>11</v>
      </c>
      <c r="F24" s="6">
        <f>_xlfn.NORM.S.INV(0.985)</f>
        <v>2.1700903775845601</v>
      </c>
    </row>
    <row r="25" spans="1:7" ht="19">
      <c r="A25" s="4">
        <v>10</v>
      </c>
      <c r="B25" s="4">
        <f t="shared" si="0"/>
        <v>120</v>
      </c>
      <c r="E25" s="9" t="s">
        <v>12</v>
      </c>
      <c r="F25" s="4">
        <f>A6</f>
        <v>5.35</v>
      </c>
    </row>
    <row r="26" spans="1:7" ht="19">
      <c r="A26" s="4">
        <v>12</v>
      </c>
      <c r="B26" s="4">
        <f t="shared" si="0"/>
        <v>144</v>
      </c>
      <c r="E26" s="9" t="s">
        <v>13</v>
      </c>
      <c r="F26" s="6">
        <f>E9</f>
        <v>54</v>
      </c>
    </row>
    <row r="27" spans="1:7" ht="19">
      <c r="A27" s="4">
        <v>12.5</v>
      </c>
      <c r="B27" s="4">
        <f t="shared" si="0"/>
        <v>150</v>
      </c>
    </row>
    <row r="28" spans="1:7" ht="19">
      <c r="A28" s="4">
        <v>12.25</v>
      </c>
      <c r="B28" s="4">
        <f t="shared" si="0"/>
        <v>147</v>
      </c>
      <c r="E28" s="17" t="s">
        <v>14</v>
      </c>
      <c r="F28" s="31"/>
      <c r="G28" s="32"/>
    </row>
    <row r="29" spans="1:7" ht="19">
      <c r="A29" s="4">
        <v>8.5</v>
      </c>
      <c r="B29" s="4">
        <f t="shared" si="0"/>
        <v>102</v>
      </c>
      <c r="E29" s="14" t="str">
        <f>IF(F39&lt;=F35,"Reject Ho","Fail to Reject Ho")</f>
        <v>Reject Ho</v>
      </c>
      <c r="F29" s="15"/>
      <c r="G29" s="16"/>
    </row>
    <row r="30" spans="1:7" ht="19">
      <c r="A30" s="4">
        <v>2</v>
      </c>
      <c r="B30" s="4">
        <f t="shared" si="0"/>
        <v>24</v>
      </c>
    </row>
    <row r="31" spans="1:7" ht="19">
      <c r="A31" s="4">
        <v>6.5</v>
      </c>
      <c r="B31" s="4">
        <f t="shared" si="0"/>
        <v>78</v>
      </c>
    </row>
    <row r="32" spans="1:7" ht="19">
      <c r="A32" s="4">
        <v>3</v>
      </c>
      <c r="B32" s="4">
        <f t="shared" si="0"/>
        <v>36</v>
      </c>
      <c r="E32" s="10" t="s">
        <v>15</v>
      </c>
      <c r="F32" s="10" t="s">
        <v>20</v>
      </c>
      <c r="G32" s="13">
        <v>5</v>
      </c>
    </row>
    <row r="33" spans="1:7" ht="19">
      <c r="A33" s="4">
        <v>1</v>
      </c>
      <c r="B33" s="4">
        <f t="shared" si="0"/>
        <v>12</v>
      </c>
      <c r="E33" s="10" t="s">
        <v>16</v>
      </c>
      <c r="F33" s="10" t="s">
        <v>21</v>
      </c>
      <c r="G33" s="13">
        <v>5</v>
      </c>
    </row>
    <row r="34" spans="1:7" ht="19">
      <c r="A34" s="4">
        <v>1</v>
      </c>
      <c r="B34" s="4">
        <f t="shared" si="0"/>
        <v>12</v>
      </c>
    </row>
    <row r="35" spans="1:7" ht="19">
      <c r="A35" s="4">
        <v>1.5</v>
      </c>
      <c r="B35" s="4">
        <f t="shared" si="0"/>
        <v>18</v>
      </c>
      <c r="E35" s="9" t="s">
        <v>19</v>
      </c>
      <c r="F35" s="9">
        <v>0.01</v>
      </c>
    </row>
    <row r="36" spans="1:7" ht="19">
      <c r="A36" s="4">
        <v>14</v>
      </c>
      <c r="B36" s="4">
        <f t="shared" si="0"/>
        <v>168</v>
      </c>
    </row>
    <row r="37" spans="1:7" ht="19">
      <c r="A37" s="4">
        <v>6.75</v>
      </c>
      <c r="B37" s="4">
        <f t="shared" si="0"/>
        <v>81</v>
      </c>
      <c r="E37" s="11" t="s">
        <v>17</v>
      </c>
      <c r="F37" s="12">
        <f>(E12-G32)/(F25/SQRT(E9))</f>
        <v>3.3575560337214911</v>
      </c>
    </row>
    <row r="38" spans="1:7" ht="19">
      <c r="A38" s="4">
        <v>25</v>
      </c>
      <c r="B38" s="4">
        <f t="shared" si="0"/>
        <v>300</v>
      </c>
      <c r="E38" s="9" t="s">
        <v>23</v>
      </c>
      <c r="F38" s="6">
        <f>_xlfn.NORM.S.DIST(F37,TRUE)</f>
        <v>0.99960682598288042</v>
      </c>
    </row>
    <row r="39" spans="1:7" ht="19">
      <c r="A39" s="4">
        <v>7</v>
      </c>
      <c r="B39" s="4">
        <f t="shared" si="0"/>
        <v>84</v>
      </c>
      <c r="E39" s="9" t="s">
        <v>18</v>
      </c>
      <c r="F39" s="6">
        <f>1-F38</f>
        <v>3.9317401711957967E-4</v>
      </c>
    </row>
    <row r="40" spans="1:7" ht="19">
      <c r="A40" s="4">
        <v>2</v>
      </c>
      <c r="B40" s="4">
        <f t="shared" si="0"/>
        <v>24</v>
      </c>
    </row>
    <row r="41" spans="1:7" ht="19">
      <c r="A41" s="4">
        <v>11.5</v>
      </c>
      <c r="B41" s="4">
        <f t="shared" si="0"/>
        <v>138</v>
      </c>
      <c r="E41" s="17" t="s">
        <v>24</v>
      </c>
      <c r="F41" s="18"/>
      <c r="G41" s="19"/>
    </row>
    <row r="42" spans="1:7" ht="19">
      <c r="A42" s="4">
        <v>12.5</v>
      </c>
      <c r="B42" s="4">
        <f t="shared" si="0"/>
        <v>150</v>
      </c>
      <c r="E42" s="14">
        <f>F49</f>
        <v>0.99999720564532002</v>
      </c>
      <c r="F42" s="15"/>
      <c r="G42" s="16"/>
    </row>
    <row r="43" spans="1:7" ht="19">
      <c r="A43" s="4">
        <v>2</v>
      </c>
      <c r="B43" s="4">
        <f t="shared" si="0"/>
        <v>24</v>
      </c>
    </row>
    <row r="44" spans="1:7" ht="19">
      <c r="A44" s="4">
        <v>6.5</v>
      </c>
      <c r="B44" s="4">
        <f t="shared" si="0"/>
        <v>78</v>
      </c>
      <c r="E44" s="9" t="s">
        <v>27</v>
      </c>
      <c r="F44" s="6">
        <v>10</v>
      </c>
    </row>
    <row r="45" spans="1:7" ht="19">
      <c r="A45" s="4">
        <v>3.5</v>
      </c>
      <c r="B45" s="4">
        <f t="shared" si="0"/>
        <v>42</v>
      </c>
      <c r="E45" s="9" t="s">
        <v>25</v>
      </c>
      <c r="F45" s="6">
        <f>_xlfn.NORM.S.INV(0.99)</f>
        <v>2.3263478740408408</v>
      </c>
    </row>
    <row r="46" spans="1:7" ht="19">
      <c r="A46" s="4">
        <v>7.5</v>
      </c>
      <c r="B46" s="4">
        <f t="shared" si="0"/>
        <v>90</v>
      </c>
      <c r="E46" s="9" t="s">
        <v>26</v>
      </c>
      <c r="F46" s="4">
        <f>G32+F45*A6/SQRT(E9)</f>
        <v>6.6936807843058572</v>
      </c>
    </row>
    <row r="47" spans="1:7" ht="19">
      <c r="A47" s="4">
        <v>4.25</v>
      </c>
      <c r="B47" s="4">
        <f t="shared" si="0"/>
        <v>51</v>
      </c>
      <c r="E47" s="9" t="s">
        <v>17</v>
      </c>
      <c r="F47" s="12">
        <f>(F46-F44)/(A6/SQRT(E9))</f>
        <v>-4.5413803767531178</v>
      </c>
    </row>
    <row r="48" spans="1:7" ht="19">
      <c r="A48" s="4">
        <v>7.5</v>
      </c>
      <c r="B48" s="4">
        <f t="shared" si="0"/>
        <v>90</v>
      </c>
      <c r="E48" s="9" t="s">
        <v>23</v>
      </c>
      <c r="F48" s="6">
        <f>_xlfn.NORM.S.DIST(F47,TRUE)</f>
        <v>2.7943546799704612E-6</v>
      </c>
    </row>
    <row r="49" spans="1:6" ht="19">
      <c r="A49" s="4">
        <v>3.35</v>
      </c>
      <c r="B49" s="4">
        <f t="shared" si="0"/>
        <v>40.200000000000003</v>
      </c>
      <c r="E49" s="9" t="s">
        <v>18</v>
      </c>
      <c r="F49" s="6">
        <f>1-F48</f>
        <v>0.99999720564532002</v>
      </c>
    </row>
    <row r="50" spans="1:6" ht="19">
      <c r="A50" s="4">
        <v>1.5</v>
      </c>
      <c r="B50" s="4">
        <f t="shared" si="0"/>
        <v>18</v>
      </c>
    </row>
    <row r="51" spans="1:6" ht="19">
      <c r="A51" s="4">
        <v>12.5</v>
      </c>
      <c r="B51" s="4">
        <f t="shared" si="0"/>
        <v>150</v>
      </c>
    </row>
    <row r="52" spans="1:6" ht="19">
      <c r="A52" s="4">
        <v>2.5</v>
      </c>
      <c r="B52" s="4">
        <f t="shared" si="0"/>
        <v>30</v>
      </c>
    </row>
    <row r="53" spans="1:6" ht="19">
      <c r="A53" s="4">
        <v>13.25</v>
      </c>
      <c r="B53" s="4">
        <f t="shared" si="0"/>
        <v>159</v>
      </c>
    </row>
    <row r="54" spans="1:6" ht="19">
      <c r="A54" s="4">
        <v>3.75</v>
      </c>
      <c r="B54" s="4">
        <f t="shared" si="0"/>
        <v>45</v>
      </c>
    </row>
    <row r="55" spans="1:6" ht="19">
      <c r="A55" s="4">
        <v>7.75</v>
      </c>
      <c r="B55" s="4">
        <f t="shared" si="0"/>
        <v>93</v>
      </c>
    </row>
    <row r="56" spans="1:6" ht="19">
      <c r="A56" s="4">
        <v>3.15</v>
      </c>
      <c r="B56" s="4">
        <f t="shared" si="0"/>
        <v>37.799999999999997</v>
      </c>
    </row>
    <row r="57" spans="1:6" ht="19">
      <c r="A57" s="4">
        <v>6</v>
      </c>
      <c r="B57" s="4">
        <f t="shared" si="0"/>
        <v>72</v>
      </c>
    </row>
    <row r="58" spans="1:6" ht="19">
      <c r="A58" s="4">
        <v>6</v>
      </c>
      <c r="B58" s="4">
        <f t="shared" si="0"/>
        <v>72</v>
      </c>
    </row>
    <row r="59" spans="1:6" ht="19">
      <c r="A59" s="4">
        <v>7</v>
      </c>
      <c r="B59" s="4">
        <f t="shared" si="0"/>
        <v>84</v>
      </c>
    </row>
    <row r="60" spans="1:6" ht="19">
      <c r="A60" s="4">
        <v>4</v>
      </c>
      <c r="B60" s="4">
        <f t="shared" si="0"/>
        <v>48</v>
      </c>
    </row>
    <row r="61" spans="1:6" ht="19">
      <c r="A61" s="4">
        <v>12</v>
      </c>
      <c r="B61" s="4">
        <f t="shared" si="0"/>
        <v>144</v>
      </c>
    </row>
    <row r="62" spans="1:6" ht="19">
      <c r="A62" s="4">
        <v>4</v>
      </c>
      <c r="B62" s="4">
        <f t="shared" si="0"/>
        <v>48</v>
      </c>
    </row>
    <row r="68" spans="1:9">
      <c r="A68" s="20" t="s">
        <v>3</v>
      </c>
      <c r="B68" s="20"/>
      <c r="C68" s="20"/>
      <c r="D68" s="20"/>
      <c r="E68" s="20"/>
      <c r="F68" s="20"/>
      <c r="G68" s="20"/>
      <c r="H68" s="20"/>
      <c r="I68" s="20"/>
    </row>
  </sheetData>
  <mergeCells count="17">
    <mergeCell ref="A1:B1"/>
    <mergeCell ref="E8:G8"/>
    <mergeCell ref="E9:G9"/>
    <mergeCell ref="E11:G11"/>
    <mergeCell ref="E12:G12"/>
    <mergeCell ref="E29:G29"/>
    <mergeCell ref="E41:G41"/>
    <mergeCell ref="E42:G42"/>
    <mergeCell ref="A68:I68"/>
    <mergeCell ref="A5:B5"/>
    <mergeCell ref="A6:B6"/>
    <mergeCell ref="E14:G14"/>
    <mergeCell ref="E15:G15"/>
    <mergeCell ref="E19:G19"/>
    <mergeCell ref="F20:G20"/>
    <mergeCell ref="F21:G21"/>
    <mergeCell ref="E28:G28"/>
  </mergeCells>
  <pageMargins left="0.7" right="0.7" top="0.75" bottom="0.75" header="0.3" footer="0.3"/>
  <pageSetup paperSize="9"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FB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2019-02-04T21:11:32Z</cp:lastPrinted>
  <dcterms:created xsi:type="dcterms:W3CDTF">2019-01-01T07:23:09Z</dcterms:created>
  <dcterms:modified xsi:type="dcterms:W3CDTF">2019-02-04T21:11:46Z</dcterms:modified>
</cp:coreProperties>
</file>